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<sst xmlns="http://schemas.openxmlformats.org/spreadsheetml/2006/main" count="416" uniqueCount="57">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</sst>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1" sqref="K4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12189.099999999991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39" sqref="P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18801.899999999998</v>
      </c>
      <c r="AF7" s="54"/>
      <c r="AG7" s="40"/>
    </row>
    <row r="8" spans="1:55" ht="18" customHeight="1">
      <c r="A8" s="47" t="s">
        <v>30</v>
      </c>
      <c r="B8" s="33">
        <f>SUM(E8:AB8)</f>
        <v>48019.7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42794.69999999998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216619.59999999998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5865.700000000001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28247.300000000007</v>
      </c>
      <c r="L9" s="68">
        <f t="shared" si="0"/>
        <v>11766.199999999997</v>
      </c>
      <c r="M9" s="90">
        <f t="shared" si="0"/>
        <v>2952.2</v>
      </c>
      <c r="N9" s="68">
        <f t="shared" si="0"/>
        <v>4810.699999999998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101583.20000000001</v>
      </c>
      <c r="AG9" s="90">
        <f>AG10+AG15+AG24+AG33+AG47+AG52+AG54+AG61+AG62+AG71+AG72+AG76+AG88+AG81+AG83+AG82+AG69+AG89+AG91+AG90+AG70+AG40+AG92</f>
        <v>188835.3</v>
      </c>
      <c r="AH9" s="41"/>
      <c r="AI9" s="41"/>
    </row>
    <row r="10" spans="1:35" ht="15.75">
      <c r="A10" s="4" t="s">
        <v>4</v>
      </c>
      <c r="B10" s="22">
        <v>19083.7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v>1641.4</v>
      </c>
      <c r="L10" s="67">
        <f>3692.3-8.4</f>
        <v>3683.9</v>
      </c>
      <c r="M10" s="72">
        <v>1284.9</v>
      </c>
      <c r="N10" s="67">
        <v>43.8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7350.000000000001</v>
      </c>
      <c r="AG10" s="72">
        <f>B10+C10-AF10</f>
        <v>14198.2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1320.5</v>
      </c>
      <c r="L11" s="67">
        <v>3625.9</v>
      </c>
      <c r="M11" s="72">
        <v>1272.5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6591.4</v>
      </c>
      <c r="AG11" s="72">
        <f>B11+C11-AF11</f>
        <v>12456.000000000005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5.7</v>
      </c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256.2</v>
      </c>
      <c r="AG12" s="72">
        <f>B12+C12-AF12</f>
        <v>401.3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1016.8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150.9000000000001</v>
      </c>
      <c r="L14" s="67">
        <f t="shared" si="2"/>
        <v>52.3</v>
      </c>
      <c r="M14" s="72">
        <f t="shared" si="2"/>
        <v>12.400000000000091</v>
      </c>
      <c r="N14" s="67">
        <f t="shared" si="2"/>
        <v>43.8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502.4000000000002</v>
      </c>
      <c r="AG14" s="72">
        <f>AG10-AG11-AG12-AG13</f>
        <v>1340.8999999999953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37598.7</v>
      </c>
      <c r="AG15" s="72">
        <f aca="true" t="shared" si="3" ref="AG15:AG31">B15+C15-AF15</f>
        <v>75996.1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10591.400000000001</v>
      </c>
      <c r="AG16" s="88">
        <f t="shared" si="3"/>
        <v>24620.499999999993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23633.8</v>
      </c>
      <c r="AG17" s="72">
        <f t="shared" si="3"/>
        <v>37012.759999999995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1.2</v>
      </c>
      <c r="AG18" s="72">
        <f t="shared" si="3"/>
        <v>34.199999999999996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2183.9</v>
      </c>
      <c r="AG19" s="72">
        <f t="shared" si="3"/>
        <v>5637.9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v>1076.6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9878.1</v>
      </c>
      <c r="AG20" s="72">
        <f t="shared" si="3"/>
        <v>26863.9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376.7</v>
      </c>
      <c r="AG21" s="72">
        <f t="shared" si="3"/>
        <v>975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282.5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1525.0000000000027</v>
      </c>
      <c r="AG23" s="72">
        <f t="shared" si="3"/>
        <v>5686.740000000015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382.7+21.4</f>
        <v>404.09999999999997</v>
      </c>
      <c r="L24" s="67">
        <f>377.4+9702.8</f>
        <v>10080.199999999999</v>
      </c>
      <c r="M24" s="72"/>
      <c r="N24" s="67">
        <f>6002.3+983.7</f>
        <v>6986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19446.3</v>
      </c>
      <c r="AG24" s="72">
        <f t="shared" si="3"/>
        <v>29820.400000000005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11781.8</v>
      </c>
      <c r="AG25" s="88">
        <f t="shared" si="3"/>
        <v>5347.200000000001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404.09999999999997</v>
      </c>
      <c r="L32" s="67">
        <f t="shared" si="5"/>
        <v>10080.199999999999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19446.3</v>
      </c>
      <c r="AG32" s="72">
        <f>AG24-AG30</f>
        <v>29638.700000000004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72"/>
      <c r="N33" s="67">
        <v>125</v>
      </c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225.8</v>
      </c>
      <c r="AG33" s="72">
        <f aca="true" t="shared" si="6" ref="AG33:AG38">B33+C33-AF33</f>
        <v>359.8000000000001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95.6</v>
      </c>
      <c r="AG34" s="72">
        <f t="shared" si="6"/>
        <v>227.79999999999998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118.7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118.7</v>
      </c>
      <c r="AG36" s="72">
        <f t="shared" si="6"/>
        <v>78.3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72">
        <f t="shared" si="7"/>
        <v>0</v>
      </c>
      <c r="N39" s="67">
        <f t="shared" si="7"/>
        <v>6.299999999999997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11.5</v>
      </c>
      <c r="AG39" s="72">
        <f>AG33-AG34-AG36-AG38-AG35-AG37</f>
        <v>53.700000000000145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71.4</v>
      </c>
      <c r="H40" s="67"/>
      <c r="I40" s="67"/>
      <c r="J40" s="72">
        <v>15.4</v>
      </c>
      <c r="K40" s="67"/>
      <c r="L40" s="67">
        <v>390.3</v>
      </c>
      <c r="M40" s="72">
        <v>13.9</v>
      </c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491</v>
      </c>
      <c r="AG40" s="72">
        <f aca="true" t="shared" si="8" ref="AG40:AG45">B40+C40-AF40</f>
        <v>1171.5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377.2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377.2</v>
      </c>
      <c r="AG41" s="72">
        <f t="shared" si="8"/>
        <v>997.5999999999997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65.7</v>
      </c>
      <c r="H44" s="67"/>
      <c r="I44" s="67"/>
      <c r="J44" s="72"/>
      <c r="K44" s="67"/>
      <c r="L44" s="67">
        <v>2.1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67.8</v>
      </c>
      <c r="AG44" s="72">
        <f t="shared" si="8"/>
        <v>166.50000000000006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5.700000000000003</v>
      </c>
      <c r="H46" s="67">
        <f t="shared" si="9"/>
        <v>0</v>
      </c>
      <c r="I46" s="67">
        <f t="shared" si="9"/>
        <v>0</v>
      </c>
      <c r="J46" s="67">
        <f t="shared" si="9"/>
        <v>15.4</v>
      </c>
      <c r="K46" s="67">
        <f t="shared" si="9"/>
        <v>0</v>
      </c>
      <c r="L46" s="67">
        <f t="shared" si="9"/>
        <v>0.5000000000000226</v>
      </c>
      <c r="M46" s="72">
        <f t="shared" si="9"/>
        <v>13.9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35.50000000000002</v>
      </c>
      <c r="AG46" s="72">
        <f>AG40-AG41-AG42-AG43-AG44-AG45</f>
        <v>4.200000000000244</v>
      </c>
      <c r="AI46" s="6"/>
    </row>
    <row r="47" spans="1:35" ht="17.25" customHeight="1">
      <c r="A47" s="4" t="s">
        <v>43</v>
      </c>
      <c r="B47" s="29">
        <f>6488.7+7.6</f>
        <v>6496.3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80"/>
      <c r="N47" s="79">
        <v>148.3</v>
      </c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2918.0000000000005</v>
      </c>
      <c r="AG47" s="72">
        <f>B47+C47-AF47</f>
        <v>6144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</f>
        <v>5755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2841.8999999999996</v>
      </c>
      <c r="AG49" s="72">
        <f>B49+C49-AF49</f>
        <v>4439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76.10000000000015</v>
      </c>
      <c r="AG51" s="72">
        <f>AG47-AG49-AG48</f>
        <v>1650.6</v>
      </c>
      <c r="AI51" s="6"/>
    </row>
    <row r="52" spans="1:35" ht="15" customHeight="1">
      <c r="A52" s="4" t="s">
        <v>0</v>
      </c>
      <c r="B52" s="22">
        <v>9469.6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2457.0000000000005</v>
      </c>
      <c r="AG52" s="72">
        <f aca="true" t="shared" si="11" ref="AG52:AG59">B52+C52-AF52</f>
        <v>9828.6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1.6</v>
      </c>
      <c r="AG53" s="72">
        <f t="shared" si="11"/>
        <v>3511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691.6</v>
      </c>
      <c r="M54" s="72">
        <v>343.2</v>
      </c>
      <c r="N54" s="67">
        <v>7.5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1345.5</v>
      </c>
      <c r="AG54" s="72">
        <f t="shared" si="11"/>
        <v>2051.8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494.6</v>
      </c>
      <c r="AG55" s="72">
        <f t="shared" si="11"/>
        <v>875.7999999999998</v>
      </c>
      <c r="AH55" s="6"/>
      <c r="AI55" s="6"/>
    </row>
    <row r="56" spans="1:35" ht="15" customHeight="1">
      <c r="A56" s="3" t="s">
        <v>1</v>
      </c>
      <c r="B56" s="22">
        <v>0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-7.5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98.4</v>
      </c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98.4</v>
      </c>
      <c r="AG57" s="72">
        <f t="shared" si="11"/>
        <v>485.80000000000007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54.599999999999994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1069.7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98.6</v>
      </c>
      <c r="M60" s="72">
        <f t="shared" si="12"/>
        <v>343.2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745</v>
      </c>
      <c r="AG60" s="72">
        <f>AG54-AG55-AG57-AG59-AG56-AG58</f>
        <v>643.1000000000004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38.6</v>
      </c>
      <c r="AG61" s="72">
        <f aca="true" t="shared" si="14" ref="AG61:AG67">B61+C61-AF61</f>
        <v>92.80000000000001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52.7</v>
      </c>
      <c r="M62" s="72">
        <v>123</v>
      </c>
      <c r="N62" s="67">
        <v>9.9</v>
      </c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1455.3000000000002</v>
      </c>
      <c r="AG62" s="72">
        <f t="shared" si="14"/>
        <v>6215.599999999999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802.1999999999999</v>
      </c>
      <c r="AG63" s="72">
        <f t="shared" si="14"/>
        <v>1981.9000000000005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76.69999999999999</v>
      </c>
      <c r="AG65" s="72">
        <f t="shared" si="14"/>
        <v>788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</v>
      </c>
      <c r="AG66" s="72">
        <f t="shared" si="14"/>
        <v>411.70000000000005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679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52.7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559.5</v>
      </c>
      <c r="AG68" s="72">
        <f>AG62-AG63-AG66-AG67-AG65-AG64</f>
        <v>2354.999999999999</v>
      </c>
      <c r="AI68" s="6"/>
    </row>
    <row r="69" spans="1:35" ht="31.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871.8</v>
      </c>
      <c r="AG69" s="89">
        <f aca="true" t="shared" si="16" ref="AG69:AG92">B69+C69-AF69</f>
        <v>1180.1000000000001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1368.2</v>
      </c>
      <c r="AG71" s="89">
        <f t="shared" si="16"/>
        <v>1376.8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1400.1999999999998</v>
      </c>
      <c r="AG72" s="89">
        <f t="shared" si="16"/>
        <v>1907.6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235.8</v>
      </c>
      <c r="AG74" s="89">
        <f t="shared" si="16"/>
        <v>333.6999999999999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25.5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76.4</v>
      </c>
      <c r="AG76" s="89">
        <f t="shared" si="16"/>
        <v>171.5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59</v>
      </c>
      <c r="AG77" s="89">
        <f t="shared" si="16"/>
        <v>86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1325</v>
      </c>
      <c r="AG89" s="72">
        <f t="shared" si="16"/>
        <v>8749.400000000001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3773.5999999999995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f>26163.8+12</f>
        <v>26175.8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21299.100000000002</v>
      </c>
      <c r="AG92" s="72">
        <f t="shared" si="16"/>
        <v>23297.500000000004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216619.59999999998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5865.700000000001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28247.300000000007</v>
      </c>
      <c r="L94" s="82">
        <f t="shared" si="17"/>
        <v>11766.199999999997</v>
      </c>
      <c r="M94" s="91">
        <f t="shared" si="17"/>
        <v>2952.2</v>
      </c>
      <c r="N94" s="82">
        <f t="shared" si="17"/>
        <v>4810.699999999998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101583.20000000001</v>
      </c>
      <c r="AG94" s="83">
        <f>AG10+AG15+AG24+AG33+AG47+AG52+AG54+AG61+AG62+AG69+AG71+AG72+AG76+AG81+AG82+AG83+AG88+AG89+AG90+AG91+AG70+AG40+AG92</f>
        <v>188835.3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25840.499999999996</v>
      </c>
      <c r="L95" s="67">
        <f t="shared" si="18"/>
        <v>4497.7</v>
      </c>
      <c r="M95" s="72">
        <f t="shared" si="18"/>
        <v>1272.5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32053.8</v>
      </c>
      <c r="AG95" s="71">
        <f>B95+C95-AF95</f>
        <v>53772.859999999986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</v>
      </c>
      <c r="H96" s="67">
        <f t="shared" si="19"/>
        <v>1393.1000000000001</v>
      </c>
      <c r="I96" s="67">
        <f t="shared" si="19"/>
        <v>0</v>
      </c>
      <c r="J96" s="67">
        <f t="shared" si="19"/>
        <v>923.8</v>
      </c>
      <c r="K96" s="67">
        <f t="shared" si="19"/>
        <v>723.6999999999999</v>
      </c>
      <c r="L96" s="67">
        <f t="shared" si="19"/>
        <v>3031.2999999999997</v>
      </c>
      <c r="M96" s="72">
        <f t="shared" si="19"/>
        <v>2522</v>
      </c>
      <c r="N96" s="67">
        <f t="shared" si="19"/>
        <v>1195.3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10680.9</v>
      </c>
      <c r="AG96" s="71">
        <f>B96+C96-AF96</f>
        <v>32260.69999999999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1.2</v>
      </c>
      <c r="AG97" s="71">
        <f>B97+C97-AF97</f>
        <v>35.099999999999994</v>
      </c>
    </row>
    <row r="98" spans="1:33" ht="15.75">
      <c r="A98" s="3" t="s">
        <v>1</v>
      </c>
      <c r="B98" s="22">
        <f aca="true" t="shared" si="21" ref="B98:AD98">B19+B28+B65+B35+B43+B56+B79</f>
        <v>4825.9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2278.6</v>
      </c>
      <c r="AG98" s="71">
        <f>B98+C98-AF98</f>
        <v>6420.699999999999</v>
      </c>
    </row>
    <row r="99" spans="1:33" ht="15.75">
      <c r="A99" s="3" t="s">
        <v>16</v>
      </c>
      <c r="B99" s="22">
        <f aca="true" t="shared" si="22" ref="B99:X99">B21+B30+B49+B37+B58+B13+B75+B67</f>
        <v>7413.6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3218.5999999999995</v>
      </c>
      <c r="AG99" s="71">
        <f>B99+C99-AF99</f>
        <v>6354.800000000002</v>
      </c>
    </row>
    <row r="100" spans="1:33" ht="12.75">
      <c r="A100" s="1" t="s">
        <v>35</v>
      </c>
      <c r="B100" s="2">
        <f aca="true" t="shared" si="24" ref="B100:AD100">B94-B95-B96-B97-B98-B99</f>
        <v>102836.63999999998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4065.100000000001</v>
      </c>
      <c r="H100" s="84">
        <f t="shared" si="24"/>
        <v>6291.6</v>
      </c>
      <c r="I100" s="84">
        <f t="shared" si="24"/>
        <v>0</v>
      </c>
      <c r="J100" s="84">
        <f t="shared" si="24"/>
        <v>11809.800000000001</v>
      </c>
      <c r="K100" s="84">
        <f t="shared" si="24"/>
        <v>1455.9000000000103</v>
      </c>
      <c r="L100" s="84">
        <f t="shared" si="24"/>
        <v>4180.699999999997</v>
      </c>
      <c r="M100" s="92">
        <f t="shared" si="24"/>
        <v>-1373.6000000000001</v>
      </c>
      <c r="N100" s="84">
        <f t="shared" si="24"/>
        <v>2710.8999999999983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53350.10000000001</v>
      </c>
      <c r="AG100" s="84">
        <f>AG94-AG95-AG96-AG97-AG98-AG99</f>
        <v>89991.14000000001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2019-03-15T13:54:30Z</cp:lastPrinted>
  <dcterms:created xsi:type="dcterms:W3CDTF">2002-11-05T08:53:00Z</dcterms:created>
  <dcterms:modified xsi:type="dcterms:W3CDTF">2019-03-15T13:57:27Z</dcterms:modified>
  <cp:category/>
  <cp:version/>
  <cp:contentType/>
  <cp:contentStatus/>
</cp:coreProperties>
</file>